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5480" windowHeight="11640"/>
  </bookViews>
  <sheets>
    <sheet name="옹벽용(L형 양면)" sheetId="1" r:id="rId1"/>
    <sheet name="옹벽용(L형 단면)" sheetId="2" r:id="rId2"/>
    <sheet name="옹벽용(I형 양면)" sheetId="3" r:id="rId3"/>
    <sheet name="옹벽용(I형 단면)" sheetId="4" r:id="rId4"/>
    <sheet name="방현막용(단면)" sheetId="5" r:id="rId5"/>
  </sheets>
  <calcPr calcId="124519"/>
</workbook>
</file>

<file path=xl/calcChain.xml><?xml version="1.0" encoding="utf-8"?>
<calcChain xmlns="http://schemas.openxmlformats.org/spreadsheetml/2006/main">
  <c r="J19" i="4"/>
  <c r="F19"/>
  <c r="F21" s="1"/>
  <c r="H14"/>
  <c r="K14" s="1"/>
  <c r="H13"/>
  <c r="K8"/>
  <c r="F8"/>
  <c r="F7"/>
  <c r="F10" s="1"/>
  <c r="J19" i="3"/>
  <c r="F19"/>
  <c r="F21" s="1"/>
  <c r="H14"/>
  <c r="K14" s="1"/>
  <c r="H13"/>
  <c r="K13" s="1"/>
  <c r="F8"/>
  <c r="K8" s="1"/>
  <c r="F7"/>
  <c r="K7" s="1"/>
  <c r="J19" i="2"/>
  <c r="F19"/>
  <c r="F21" s="1"/>
  <c r="H14"/>
  <c r="K14" s="1"/>
  <c r="H13"/>
  <c r="K13" s="1"/>
  <c r="F9"/>
  <c r="K9" s="1"/>
  <c r="F8"/>
  <c r="K8" s="1"/>
  <c r="F7"/>
  <c r="K7" s="1"/>
  <c r="F21" i="1"/>
  <c r="F19"/>
  <c r="J19"/>
  <c r="K19"/>
  <c r="F8" i="5"/>
  <c r="K8" s="1"/>
  <c r="H14"/>
  <c r="K14" s="1"/>
  <c r="H13"/>
  <c r="K13" s="1"/>
  <c r="F7"/>
  <c r="K7" s="1"/>
  <c r="H14" i="1"/>
  <c r="H13"/>
  <c r="K13" s="1"/>
  <c r="F9"/>
  <c r="K9" s="1"/>
  <c r="F8"/>
  <c r="F7"/>
  <c r="K7" s="1"/>
  <c r="F10" l="1"/>
  <c r="H16" i="4"/>
  <c r="H23" s="1"/>
  <c r="K13"/>
  <c r="K7"/>
  <c r="K10" s="1"/>
  <c r="E15" s="1"/>
  <c r="F15" s="1"/>
  <c r="K19"/>
  <c r="K10" i="3"/>
  <c r="F10"/>
  <c r="H16"/>
  <c r="H23" s="1"/>
  <c r="K19"/>
  <c r="K10" i="2"/>
  <c r="F10"/>
  <c r="H16"/>
  <c r="H23" s="1"/>
  <c r="K19"/>
  <c r="H16" i="1"/>
  <c r="H23" s="1"/>
  <c r="K8"/>
  <c r="K10" s="1"/>
  <c r="E15" s="1"/>
  <c r="F15" s="1"/>
  <c r="K14"/>
  <c r="K10" i="5"/>
  <c r="F10"/>
  <c r="H16"/>
  <c r="H21" s="1"/>
  <c r="F16" i="4" l="1"/>
  <c r="F23" s="1"/>
  <c r="K15"/>
  <c r="K16" s="1"/>
  <c r="E15" i="3"/>
  <c r="F15" s="1"/>
  <c r="E15" i="2"/>
  <c r="F15" s="1"/>
  <c r="K15" i="1"/>
  <c r="K16" s="1"/>
  <c r="I20" s="1"/>
  <c r="J20" s="1"/>
  <c r="F16"/>
  <c r="F23" s="1"/>
  <c r="E15" i="5"/>
  <c r="F15" s="1"/>
  <c r="J21" i="1" l="1"/>
  <c r="J23" s="1"/>
  <c r="K20"/>
  <c r="K21" s="1"/>
  <c r="K23" s="1"/>
  <c r="I20" i="4"/>
  <c r="J20" s="1"/>
  <c r="F16" i="3"/>
  <c r="F23" s="1"/>
  <c r="K15"/>
  <c r="K16" s="1"/>
  <c r="F16" i="2"/>
  <c r="F23" s="1"/>
  <c r="K15"/>
  <c r="K16" s="1"/>
  <c r="F16" i="5"/>
  <c r="F21" s="1"/>
  <c r="K15"/>
  <c r="K16" s="1"/>
  <c r="K21" s="1"/>
  <c r="K20" i="4" l="1"/>
  <c r="K21" s="1"/>
  <c r="K23" s="1"/>
  <c r="J21"/>
  <c r="J23" s="1"/>
  <c r="I20" i="3"/>
  <c r="J20" s="1"/>
  <c r="I20" i="2"/>
  <c r="J20" s="1"/>
  <c r="K20" i="3" l="1"/>
  <c r="K21" s="1"/>
  <c r="K23" s="1"/>
  <c r="J21"/>
  <c r="J23" s="1"/>
  <c r="K20" i="2"/>
  <c r="K21" s="1"/>
  <c r="K23" s="1"/>
  <c r="J21"/>
  <c r="J23" s="1"/>
</calcChain>
</file>

<file path=xl/sharedStrings.xml><?xml version="1.0" encoding="utf-8"?>
<sst xmlns="http://schemas.openxmlformats.org/spreadsheetml/2006/main" count="268" uniqueCount="53">
  <si>
    <t>일    위    대    가    표</t>
  </si>
  <si>
    <t>공   종</t>
  </si>
  <si>
    <t>규   격</t>
  </si>
  <si>
    <t>단위</t>
  </si>
  <si>
    <t>수량</t>
  </si>
  <si>
    <t>공   사   비   단   가   (원)</t>
  </si>
  <si>
    <t>비고</t>
  </si>
  <si>
    <t>재  료  비</t>
  </si>
  <si>
    <t>노  무  비</t>
  </si>
  <si>
    <t>경      비</t>
  </si>
  <si>
    <t>합  계</t>
  </si>
  <si>
    <t>단 가</t>
  </si>
  <si>
    <t>금  액</t>
  </si>
  <si>
    <t>1. 자재대</t>
  </si>
  <si>
    <t>델리네이터</t>
  </si>
  <si>
    <t>개</t>
  </si>
  <si>
    <t xml:space="preserve">   소  계</t>
  </si>
  <si>
    <t>2. 공사비</t>
  </si>
  <si>
    <t>특별인부</t>
  </si>
  <si>
    <t>설치기능공</t>
  </si>
  <si>
    <t>인</t>
  </si>
  <si>
    <t>보통인부</t>
  </si>
  <si>
    <t>보조자</t>
  </si>
  <si>
    <t xml:space="preserve"> 잡자재비</t>
  </si>
  <si>
    <t>주재료의</t>
  </si>
  <si>
    <t>%</t>
  </si>
  <si>
    <t>순공사비 계</t>
  </si>
  <si>
    <t>㈜로드텍</t>
    <phoneticPr fontId="10" type="noConversion"/>
  </si>
  <si>
    <t xml:space="preserve"> 델리네이터 (옹벽용 L형) - 양면</t>
    <phoneticPr fontId="10" type="noConversion"/>
  </si>
  <si>
    <r>
      <t xml:space="preserve"> </t>
    </r>
    <r>
      <rPr>
        <sz val="9"/>
        <rFont val="맑은 고딕"/>
        <family val="3"/>
        <charset val="129"/>
      </rPr>
      <t>Ø</t>
    </r>
    <r>
      <rPr>
        <sz val="9"/>
        <rFont val="돋움"/>
        <family val="3"/>
        <charset val="129"/>
      </rPr>
      <t>100 양면</t>
    </r>
    <phoneticPr fontId="10" type="noConversion"/>
  </si>
  <si>
    <t>L형 엘보</t>
    <phoneticPr fontId="10" type="noConversion"/>
  </si>
  <si>
    <t>PT받침대</t>
    <phoneticPr fontId="10" type="noConversion"/>
  </si>
  <si>
    <t>100*100</t>
    <phoneticPr fontId="10" type="noConversion"/>
  </si>
  <si>
    <t>개</t>
    <phoneticPr fontId="10" type="noConversion"/>
  </si>
  <si>
    <t xml:space="preserve"> </t>
    <phoneticPr fontId="10" type="noConversion"/>
  </si>
  <si>
    <t>일    위    대    가    표</t>
    <phoneticPr fontId="10" type="noConversion"/>
  </si>
  <si>
    <t xml:space="preserve"> </t>
    <phoneticPr fontId="10" type="noConversion"/>
  </si>
  <si>
    <t xml:space="preserve"> </t>
    <phoneticPr fontId="10" type="noConversion"/>
  </si>
  <si>
    <t xml:space="preserve"> 델리네이터 (방현막용) - 단면</t>
    <phoneticPr fontId="10" type="noConversion"/>
  </si>
  <si>
    <t xml:space="preserve">  3. 기계장비 </t>
  </si>
  <si>
    <t>발전기</t>
  </si>
  <si>
    <t xml:space="preserve"> 50Kw </t>
  </si>
  <si>
    <t xml:space="preserve"> HR </t>
  </si>
  <si>
    <t xml:space="preserve">   </t>
  </si>
  <si>
    <t xml:space="preserve"> 공구손료 </t>
  </si>
  <si>
    <t>노무비의</t>
  </si>
  <si>
    <t xml:space="preserve"> % </t>
  </si>
  <si>
    <t xml:space="preserve">    소   계 </t>
  </si>
  <si>
    <t>100*60</t>
    <phoneticPr fontId="10" type="noConversion"/>
  </si>
  <si>
    <t xml:space="preserve"> 델리네이터 (옹벽용 L형) - 단면</t>
    <phoneticPr fontId="10" type="noConversion"/>
  </si>
  <si>
    <t xml:space="preserve"> 델리네이터 (옹벽용 I형) - 양면</t>
    <phoneticPr fontId="10" type="noConversion"/>
  </si>
  <si>
    <t xml:space="preserve"> 델리네이터 (옹벽용 I형) - 단면</t>
    <phoneticPr fontId="10" type="noConversion"/>
  </si>
  <si>
    <t>물가시세 2025년 06월 P.265</t>
    <phoneticPr fontId="10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</si>
</sst>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_ * #,##0_ ;_ * \-#,##0_ ;_ * &quot;-&quot;_ ;_ @_ "/>
    <numFmt numFmtId="177" formatCode="_(* #,##0_);_(* \(#,##0\);_(* &quot;-&quot;_);_(@_)"/>
    <numFmt numFmtId="178" formatCode="_(* #,##0.00_);_(* \(#,##0.00\);_(* &quot;-&quot;_);_(@_)"/>
    <numFmt numFmtId="179" formatCode="#,##0.00_);\(#,##0.00\)"/>
  </numFmts>
  <fonts count="13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바탕체"/>
      <family val="1"/>
      <charset val="129"/>
    </font>
    <font>
      <b/>
      <sz val="12"/>
      <name val="Arial"/>
      <family val="2"/>
    </font>
    <font>
      <sz val="9"/>
      <name val="굴림체"/>
      <family val="3"/>
      <charset val="129"/>
    </font>
    <font>
      <b/>
      <sz val="22"/>
      <name val="굴림체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8"/>
      <name val="돋움"/>
      <family val="3"/>
      <charset val="129"/>
    </font>
    <font>
      <sz val="8"/>
      <name val="맑은 고딕"/>
      <family val="2"/>
      <charset val="129"/>
      <scheme val="minor"/>
    </font>
    <font>
      <sz val="9"/>
      <name val="맑은 고딕"/>
      <family val="3"/>
      <charset val="129"/>
    </font>
    <font>
      <b/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7" fillId="0" borderId="3" xfId="1" applyFont="1" applyBorder="1" applyAlignment="1">
      <alignment horizontal="center" vertical="center"/>
    </xf>
    <xf numFmtId="177" fontId="8" fillId="0" borderId="3" xfId="3" applyFont="1" applyFill="1" applyBorder="1" applyAlignment="1">
      <alignment horizontal="left" vertical="center"/>
    </xf>
    <xf numFmtId="177" fontId="7" fillId="0" borderId="3" xfId="3" applyFont="1" applyFill="1" applyBorder="1" applyAlignment="1">
      <alignment horizontal="center" vertical="center"/>
    </xf>
    <xf numFmtId="177" fontId="7" fillId="0" borderId="3" xfId="3" applyFont="1" applyFill="1" applyBorder="1" applyAlignment="1">
      <alignment horizontal="left" vertical="center"/>
    </xf>
    <xf numFmtId="177" fontId="8" fillId="0" borderId="3" xfId="3" applyFont="1" applyFill="1" applyBorder="1" applyAlignment="1">
      <alignment horizontal="center" vertical="center"/>
    </xf>
    <xf numFmtId="178" fontId="7" fillId="0" borderId="3" xfId="3" applyNumberFormat="1" applyFont="1" applyFill="1" applyBorder="1" applyAlignment="1">
      <alignment horizontal="center" vertical="center"/>
    </xf>
    <xf numFmtId="0" fontId="7" fillId="0" borderId="3" xfId="3" applyNumberFormat="1" applyFont="1" applyFill="1" applyBorder="1" applyAlignment="1" applyProtection="1">
      <alignment vertical="center"/>
      <protection locked="0"/>
    </xf>
    <xf numFmtId="177" fontId="7" fillId="0" borderId="3" xfId="3" applyFont="1" applyBorder="1" applyAlignment="1">
      <alignment vertical="center" shrinkToFit="1"/>
    </xf>
    <xf numFmtId="0" fontId="9" fillId="0" borderId="3" xfId="3" applyNumberFormat="1" applyFont="1" applyBorder="1" applyAlignment="1">
      <alignment horizontal="center" vertical="center" shrinkToFit="1"/>
    </xf>
    <xf numFmtId="177" fontId="9" fillId="0" borderId="3" xfId="3" applyFont="1" applyBorder="1" applyAlignment="1">
      <alignment horizontal="center" vertical="center" shrinkToFit="1"/>
    </xf>
    <xf numFmtId="3" fontId="9" fillId="0" borderId="3" xfId="3" applyNumberFormat="1" applyFont="1" applyBorder="1" applyAlignment="1">
      <alignment vertical="center" shrinkToFit="1"/>
    </xf>
    <xf numFmtId="3" fontId="9" fillId="0" borderId="3" xfId="3" applyNumberFormat="1" applyFont="1" applyBorder="1" applyAlignment="1">
      <alignment vertical="center"/>
    </xf>
    <xf numFmtId="41" fontId="9" fillId="0" borderId="3" xfId="2" applyFont="1" applyBorder="1" applyAlignment="1">
      <alignment vertical="center"/>
    </xf>
    <xf numFmtId="177" fontId="9" fillId="0" borderId="3" xfId="3" applyFont="1" applyBorder="1" applyAlignment="1">
      <alignment vertical="center" shrinkToFit="1"/>
    </xf>
    <xf numFmtId="0" fontId="7" fillId="0" borderId="3" xfId="1" applyFont="1" applyBorder="1" applyAlignment="1">
      <alignment horizontal="left" vertical="center"/>
    </xf>
    <xf numFmtId="41" fontId="7" fillId="0" borderId="3" xfId="2" applyFont="1" applyFill="1" applyBorder="1" applyAlignment="1">
      <alignment horizontal="center" vertical="center"/>
    </xf>
    <xf numFmtId="0" fontId="5" fillId="0" borderId="0" xfId="7" applyFont="1" applyAlignment="1">
      <alignment vertical="center"/>
    </xf>
    <xf numFmtId="177" fontId="8" fillId="0" borderId="3" xfId="3" applyFont="1" applyFill="1" applyBorder="1" applyAlignment="1">
      <alignment horizontal="left" vertical="center"/>
    </xf>
    <xf numFmtId="177" fontId="7" fillId="0" borderId="3" xfId="3" applyFont="1" applyFill="1" applyBorder="1" applyAlignment="1">
      <alignment horizontal="center" vertical="center"/>
    </xf>
    <xf numFmtId="177" fontId="7" fillId="0" borderId="3" xfId="3" applyFont="1" applyFill="1" applyBorder="1" applyAlignment="1">
      <alignment horizontal="left" vertical="center"/>
    </xf>
    <xf numFmtId="177" fontId="8" fillId="0" borderId="3" xfId="3" applyFont="1" applyFill="1" applyBorder="1" applyAlignment="1">
      <alignment horizontal="center" vertical="center"/>
    </xf>
    <xf numFmtId="178" fontId="7" fillId="0" borderId="3" xfId="3" applyNumberFormat="1" applyFont="1" applyFill="1" applyBorder="1" applyAlignment="1">
      <alignment horizontal="center" vertical="center"/>
    </xf>
    <xf numFmtId="0" fontId="7" fillId="0" borderId="3" xfId="3" applyNumberFormat="1" applyFont="1" applyFill="1" applyBorder="1" applyAlignment="1" applyProtection="1">
      <alignment vertical="center"/>
      <protection locked="0"/>
    </xf>
    <xf numFmtId="0" fontId="7" fillId="0" borderId="3" xfId="3" applyNumberFormat="1" applyFont="1" applyBorder="1" applyAlignment="1">
      <alignment horizontal="left" vertical="center"/>
    </xf>
    <xf numFmtId="177" fontId="7" fillId="0" borderId="3" xfId="3" applyFont="1" applyBorder="1" applyAlignment="1">
      <alignment horizontal="center" vertical="center" shrinkToFit="1"/>
    </xf>
    <xf numFmtId="3" fontId="7" fillId="0" borderId="3" xfId="3" applyNumberFormat="1" applyFont="1" applyBorder="1" applyAlignment="1">
      <alignment vertical="center" shrinkToFit="1"/>
    </xf>
    <xf numFmtId="3" fontId="7" fillId="0" borderId="3" xfId="3" applyNumberFormat="1" applyFont="1" applyBorder="1" applyAlignment="1">
      <alignment vertical="center"/>
    </xf>
    <xf numFmtId="177" fontId="7" fillId="0" borderId="3" xfId="3" applyFont="1" applyBorder="1" applyAlignment="1">
      <alignment vertical="center" shrinkToFit="1"/>
    </xf>
    <xf numFmtId="0" fontId="9" fillId="0" borderId="3" xfId="3" applyNumberFormat="1" applyFont="1" applyBorder="1" applyAlignment="1">
      <alignment horizontal="center" vertical="center" shrinkToFit="1"/>
    </xf>
    <xf numFmtId="177" fontId="9" fillId="0" borderId="3" xfId="3" applyFont="1" applyBorder="1" applyAlignment="1">
      <alignment horizontal="center" vertical="center" shrinkToFit="1"/>
    </xf>
    <xf numFmtId="3" fontId="9" fillId="0" borderId="3" xfId="3" applyNumberFormat="1" applyFont="1" applyBorder="1" applyAlignment="1">
      <alignment vertical="center" shrinkToFit="1"/>
    </xf>
    <xf numFmtId="3" fontId="9" fillId="0" borderId="3" xfId="3" applyNumberFormat="1" applyFont="1" applyBorder="1" applyAlignment="1">
      <alignment vertical="center"/>
    </xf>
    <xf numFmtId="177" fontId="9" fillId="0" borderId="3" xfId="3" applyFont="1" applyBorder="1" applyAlignment="1">
      <alignment vertical="center" shrinkToFit="1"/>
    </xf>
    <xf numFmtId="0" fontId="5" fillId="0" borderId="0" xfId="7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177" fontId="7" fillId="2" borderId="3" xfId="3" applyFont="1" applyFill="1" applyBorder="1" applyAlignment="1">
      <alignment horizontal="centerContinuous" vertical="center"/>
    </xf>
    <xf numFmtId="177" fontId="7" fillId="2" borderId="3" xfId="3" quotePrefix="1" applyFont="1" applyFill="1" applyBorder="1" applyAlignment="1">
      <alignment horizontal="centerContinuous" vertical="center"/>
    </xf>
    <xf numFmtId="177" fontId="7" fillId="2" borderId="3" xfId="3" applyFont="1" applyFill="1" applyBorder="1" applyAlignment="1">
      <alignment horizontal="center" vertical="center"/>
    </xf>
    <xf numFmtId="179" fontId="7" fillId="0" borderId="3" xfId="3" applyNumberFormat="1" applyFont="1" applyFill="1" applyBorder="1" applyAlignment="1">
      <alignment horizontal="center" vertical="center"/>
    </xf>
    <xf numFmtId="0" fontId="8" fillId="0" borderId="3" xfId="3" applyNumberFormat="1" applyFont="1" applyBorder="1" applyAlignment="1">
      <alignment horizontal="left" vertical="center"/>
    </xf>
    <xf numFmtId="177" fontId="8" fillId="0" borderId="3" xfId="3" applyFont="1" applyBorder="1" applyAlignment="1">
      <alignment horizontal="center" vertical="center" shrinkToFit="1"/>
    </xf>
    <xf numFmtId="3" fontId="8" fillId="0" borderId="3" xfId="3" applyNumberFormat="1" applyFont="1" applyBorder="1" applyAlignment="1">
      <alignment vertical="center" shrinkToFit="1"/>
    </xf>
    <xf numFmtId="3" fontId="8" fillId="0" borderId="3" xfId="3" applyNumberFormat="1" applyFont="1" applyBorder="1" applyAlignment="1">
      <alignment vertical="center"/>
    </xf>
    <xf numFmtId="0" fontId="12" fillId="0" borderId="0" xfId="0" applyFont="1">
      <alignment vertical="center"/>
    </xf>
    <xf numFmtId="177" fontId="7" fillId="2" borderId="3" xfId="3" applyFont="1" applyFill="1" applyBorder="1" applyAlignment="1">
      <alignment horizontal="center" vertical="center"/>
    </xf>
    <xf numFmtId="177" fontId="7" fillId="2" borderId="3" xfId="3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177" fontId="6" fillId="0" borderId="0" xfId="3" applyFont="1" applyAlignment="1">
      <alignment horizontal="center" vertical="center"/>
    </xf>
    <xf numFmtId="177" fontId="5" fillId="0" borderId="4" xfId="3" applyFont="1" applyBorder="1" applyAlignment="1">
      <alignment horizontal="center" vertical="center"/>
    </xf>
  </cellXfs>
  <cellStyles count="9">
    <cellStyle name="Header1" xfId="5"/>
    <cellStyle name="Header2" xfId="6"/>
    <cellStyle name="쉼표 [0] 2" xfId="2"/>
    <cellStyle name="쉼표 [0] 3" xfId="8"/>
    <cellStyle name="쉼표 [0]_아이견적2" xfId="3"/>
    <cellStyle name="콤마 [0]_Module1" xfId="4"/>
    <cellStyle name="표준" xfId="0" builtinId="0"/>
    <cellStyle name="표준 2" xfId="1"/>
    <cellStyle name="표준 3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F25" sqref="F25"/>
    </sheetView>
  </sheetViews>
  <sheetFormatPr defaultRowHeight="16.5"/>
  <cols>
    <col min="1" max="1" width="13.625" customWidth="1"/>
    <col min="2" max="2" width="11.625" customWidth="1"/>
    <col min="3" max="4" width="5.625" customWidth="1"/>
    <col min="5" max="10" width="8.625" customWidth="1"/>
    <col min="11" max="11" width="10.625" customWidth="1"/>
    <col min="12" max="12" width="21.625" customWidth="1"/>
  </cols>
  <sheetData>
    <row r="1" spans="1:12" ht="37.5" customHeight="1">
      <c r="A1" s="49" t="s">
        <v>35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25.5" customHeight="1">
      <c r="A2" s="50" t="s">
        <v>28</v>
      </c>
      <c r="B2" s="50"/>
      <c r="C2" s="50"/>
      <c r="D2" s="1"/>
      <c r="E2" s="1"/>
      <c r="F2" s="1"/>
      <c r="G2" s="1"/>
      <c r="H2" s="1"/>
      <c r="I2" s="1"/>
      <c r="J2" s="1"/>
      <c r="K2" s="1" t="s">
        <v>36</v>
      </c>
      <c r="L2" s="36" t="s">
        <v>27</v>
      </c>
    </row>
    <row r="3" spans="1:12" ht="21" customHeight="1">
      <c r="A3" s="47" t="s">
        <v>1</v>
      </c>
      <c r="B3" s="47" t="s">
        <v>2</v>
      </c>
      <c r="C3" s="47" t="s">
        <v>3</v>
      </c>
      <c r="D3" s="47" t="s">
        <v>4</v>
      </c>
      <c r="E3" s="48" t="s">
        <v>5</v>
      </c>
      <c r="F3" s="48"/>
      <c r="G3" s="48"/>
      <c r="H3" s="48"/>
      <c r="I3" s="48"/>
      <c r="J3" s="48"/>
      <c r="K3" s="48"/>
      <c r="L3" s="47" t="s">
        <v>6</v>
      </c>
    </row>
    <row r="4" spans="1:12" ht="21" customHeight="1">
      <c r="A4" s="47"/>
      <c r="B4" s="47"/>
      <c r="C4" s="47"/>
      <c r="D4" s="47"/>
      <c r="E4" s="37" t="s">
        <v>7</v>
      </c>
      <c r="F4" s="38"/>
      <c r="G4" s="37" t="s">
        <v>8</v>
      </c>
      <c r="H4" s="38"/>
      <c r="I4" s="37" t="s">
        <v>9</v>
      </c>
      <c r="J4" s="38"/>
      <c r="K4" s="47" t="s">
        <v>10</v>
      </c>
      <c r="L4" s="47"/>
    </row>
    <row r="5" spans="1:12" ht="21" customHeight="1">
      <c r="A5" s="47"/>
      <c r="B5" s="47"/>
      <c r="C5" s="47"/>
      <c r="D5" s="47"/>
      <c r="E5" s="39" t="s">
        <v>11</v>
      </c>
      <c r="F5" s="39" t="s">
        <v>12</v>
      </c>
      <c r="G5" s="39" t="s">
        <v>11</v>
      </c>
      <c r="H5" s="39" t="s">
        <v>12</v>
      </c>
      <c r="I5" s="39" t="s">
        <v>11</v>
      </c>
      <c r="J5" s="39" t="s">
        <v>12</v>
      </c>
      <c r="K5" s="47"/>
      <c r="L5" s="47"/>
    </row>
    <row r="6" spans="1:12" ht="21" customHeight="1">
      <c r="A6" s="3" t="s">
        <v>13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1" customHeight="1">
      <c r="A7" s="5" t="s">
        <v>14</v>
      </c>
      <c r="B7" s="2" t="s">
        <v>29</v>
      </c>
      <c r="C7" s="4" t="s">
        <v>15</v>
      </c>
      <c r="D7" s="4">
        <v>1</v>
      </c>
      <c r="E7" s="4">
        <v>8800</v>
      </c>
      <c r="F7" s="4">
        <f>E7</f>
        <v>8800</v>
      </c>
      <c r="G7" s="4"/>
      <c r="H7" s="4"/>
      <c r="I7" s="4"/>
      <c r="J7" s="4"/>
      <c r="K7" s="4">
        <f>F7</f>
        <v>8800</v>
      </c>
      <c r="L7" s="2" t="s">
        <v>52</v>
      </c>
    </row>
    <row r="8" spans="1:12" ht="21" customHeight="1">
      <c r="A8" s="21" t="s">
        <v>30</v>
      </c>
      <c r="B8" s="2"/>
      <c r="C8" s="20" t="s">
        <v>33</v>
      </c>
      <c r="D8" s="4">
        <v>1</v>
      </c>
      <c r="E8" s="4">
        <v>5000</v>
      </c>
      <c r="F8" s="4">
        <f>E8</f>
        <v>5000</v>
      </c>
      <c r="G8" s="4"/>
      <c r="H8" s="4"/>
      <c r="I8" s="4"/>
      <c r="J8" s="4"/>
      <c r="K8" s="4">
        <f>F8</f>
        <v>5000</v>
      </c>
      <c r="L8" s="2"/>
    </row>
    <row r="9" spans="1:12" ht="21" customHeight="1">
      <c r="A9" s="21" t="s">
        <v>31</v>
      </c>
      <c r="B9" s="2" t="s">
        <v>32</v>
      </c>
      <c r="C9" s="20" t="s">
        <v>33</v>
      </c>
      <c r="D9" s="4">
        <v>1</v>
      </c>
      <c r="E9" s="4">
        <v>5000</v>
      </c>
      <c r="F9" s="4">
        <f>E9</f>
        <v>5000</v>
      </c>
      <c r="G9" s="4"/>
      <c r="H9" s="4">
        <v>0</v>
      </c>
      <c r="I9" s="4"/>
      <c r="J9" s="4">
        <v>0</v>
      </c>
      <c r="K9" s="4">
        <f>F9</f>
        <v>5000</v>
      </c>
      <c r="L9" s="2"/>
    </row>
    <row r="10" spans="1:12" ht="21" customHeight="1">
      <c r="A10" s="3" t="s">
        <v>16</v>
      </c>
      <c r="B10" s="6"/>
      <c r="C10" s="6"/>
      <c r="D10" s="22" t="s">
        <v>34</v>
      </c>
      <c r="E10" s="6"/>
      <c r="F10" s="6">
        <f>F7+F8+F9</f>
        <v>18800</v>
      </c>
      <c r="G10" s="6"/>
      <c r="H10" s="6">
        <v>0</v>
      </c>
      <c r="I10" s="6"/>
      <c r="J10" s="6">
        <v>0</v>
      </c>
      <c r="K10" s="6">
        <f>K7+K8+K9</f>
        <v>18800</v>
      </c>
      <c r="L10" s="16"/>
    </row>
    <row r="11" spans="1:12" ht="21" customHeight="1">
      <c r="A11" s="19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16"/>
    </row>
    <row r="12" spans="1:12" ht="21" customHeight="1">
      <c r="A12" s="3" t="s">
        <v>17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20"/>
    </row>
    <row r="13" spans="1:12" ht="21" customHeight="1">
      <c r="A13" s="5" t="s">
        <v>18</v>
      </c>
      <c r="B13" s="4" t="s">
        <v>19</v>
      </c>
      <c r="C13" s="4" t="s">
        <v>20</v>
      </c>
      <c r="D13" s="7">
        <v>0.02</v>
      </c>
      <c r="E13" s="4"/>
      <c r="F13" s="4"/>
      <c r="G13" s="17">
        <v>221506</v>
      </c>
      <c r="H13" s="4">
        <f>G13*D13</f>
        <v>4430.12</v>
      </c>
      <c r="I13" s="4"/>
      <c r="J13" s="4"/>
      <c r="K13" s="4">
        <f>H13</f>
        <v>4430.12</v>
      </c>
      <c r="L13" s="16" t="s">
        <v>34</v>
      </c>
    </row>
    <row r="14" spans="1:12" ht="21" customHeight="1">
      <c r="A14" s="5" t="s">
        <v>21</v>
      </c>
      <c r="B14" s="4" t="s">
        <v>22</v>
      </c>
      <c r="C14" s="4" t="s">
        <v>20</v>
      </c>
      <c r="D14" s="7">
        <v>0.04</v>
      </c>
      <c r="E14" s="4"/>
      <c r="F14" s="4">
        <v>0</v>
      </c>
      <c r="G14" s="17">
        <v>169804</v>
      </c>
      <c r="H14" s="4">
        <f>G14*D14</f>
        <v>6792.16</v>
      </c>
      <c r="I14" s="4"/>
      <c r="J14" s="4"/>
      <c r="K14" s="4">
        <f>H14</f>
        <v>6792.16</v>
      </c>
      <c r="L14" s="16" t="s">
        <v>34</v>
      </c>
    </row>
    <row r="15" spans="1:12" ht="21" customHeight="1">
      <c r="A15" s="8" t="s">
        <v>23</v>
      </c>
      <c r="B15" s="4" t="s">
        <v>24</v>
      </c>
      <c r="C15" s="4" t="s">
        <v>25</v>
      </c>
      <c r="D15" s="7">
        <v>5</v>
      </c>
      <c r="E15" s="4">
        <f>K10</f>
        <v>18800</v>
      </c>
      <c r="F15" s="4">
        <f>(E15*D15)/100</f>
        <v>940</v>
      </c>
      <c r="G15" s="4"/>
      <c r="H15" s="4"/>
      <c r="I15" s="4"/>
      <c r="J15" s="4"/>
      <c r="K15" s="4">
        <f>F15</f>
        <v>940</v>
      </c>
      <c r="L15" s="16" t="s">
        <v>34</v>
      </c>
    </row>
    <row r="16" spans="1:12" ht="21" customHeight="1">
      <c r="A16" s="3" t="s">
        <v>16</v>
      </c>
      <c r="B16" s="6"/>
      <c r="C16" s="6"/>
      <c r="D16" s="6"/>
      <c r="E16" s="6"/>
      <c r="F16" s="6">
        <f>F15</f>
        <v>940</v>
      </c>
      <c r="G16" s="6"/>
      <c r="H16" s="6">
        <f>H13+H14</f>
        <v>11222.279999999999</v>
      </c>
      <c r="I16" s="6"/>
      <c r="J16" s="6">
        <v>0</v>
      </c>
      <c r="K16" s="6">
        <f>K13+K14+K15</f>
        <v>12162.279999999999</v>
      </c>
      <c r="L16" s="4"/>
    </row>
    <row r="17" spans="1:12" ht="21" customHeight="1">
      <c r="A17" s="19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0"/>
    </row>
    <row r="18" spans="1:12" ht="21" customHeight="1">
      <c r="A18" s="21" t="s">
        <v>39</v>
      </c>
      <c r="B18" s="22"/>
      <c r="C18" s="20"/>
      <c r="D18" s="20"/>
      <c r="E18" s="22"/>
      <c r="F18" s="22"/>
      <c r="G18" s="22"/>
      <c r="H18" s="22"/>
      <c r="I18" s="22"/>
      <c r="J18" s="22"/>
      <c r="K18" s="20"/>
      <c r="L18" s="6"/>
    </row>
    <row r="19" spans="1:12" ht="21" customHeight="1">
      <c r="A19" s="21" t="s">
        <v>40</v>
      </c>
      <c r="B19" s="20" t="s">
        <v>41</v>
      </c>
      <c r="C19" s="20" t="s">
        <v>42</v>
      </c>
      <c r="D19" s="40">
        <v>0.1</v>
      </c>
      <c r="E19" s="20">
        <v>16360</v>
      </c>
      <c r="F19" s="20">
        <f>E19*0.1</f>
        <v>1636</v>
      </c>
      <c r="G19" s="20" t="s">
        <v>43</v>
      </c>
      <c r="H19" s="20" t="s">
        <v>43</v>
      </c>
      <c r="I19" s="20">
        <v>3752</v>
      </c>
      <c r="J19" s="20">
        <f>I19*0.1</f>
        <v>375.20000000000005</v>
      </c>
      <c r="K19" s="20">
        <f>F19+J19</f>
        <v>2011.2</v>
      </c>
      <c r="L19" s="4"/>
    </row>
    <row r="20" spans="1:12" ht="21" customHeight="1">
      <c r="A20" s="21" t="s">
        <v>44</v>
      </c>
      <c r="B20" s="20" t="s">
        <v>45</v>
      </c>
      <c r="C20" s="20" t="s">
        <v>46</v>
      </c>
      <c r="D20" s="40">
        <v>3</v>
      </c>
      <c r="E20" s="20"/>
      <c r="F20" s="20"/>
      <c r="G20" s="20"/>
      <c r="H20" s="20"/>
      <c r="I20" s="20">
        <f>K16</f>
        <v>12162.279999999999</v>
      </c>
      <c r="J20" s="20">
        <f>I20*0.03</f>
        <v>364.86839999999995</v>
      </c>
      <c r="K20" s="20">
        <f>J20</f>
        <v>364.86839999999995</v>
      </c>
      <c r="L20" s="4"/>
    </row>
    <row r="21" spans="1:12" s="45" customFormat="1" ht="21" customHeight="1">
      <c r="A21" s="41" t="s">
        <v>47</v>
      </c>
      <c r="B21" s="42"/>
      <c r="C21" s="42"/>
      <c r="D21" s="43"/>
      <c r="E21" s="43"/>
      <c r="F21" s="44">
        <f>F19+F20</f>
        <v>1636</v>
      </c>
      <c r="G21" s="43"/>
      <c r="H21" s="44"/>
      <c r="I21" s="43"/>
      <c r="J21" s="44">
        <f>J19+J20</f>
        <v>740.0684</v>
      </c>
      <c r="K21" s="44">
        <f>K19+K20</f>
        <v>2376.0684000000001</v>
      </c>
      <c r="L21" s="22"/>
    </row>
    <row r="22" spans="1:12" ht="21" customHeight="1">
      <c r="A22" s="25"/>
      <c r="B22" s="26"/>
      <c r="C22" s="26"/>
      <c r="D22" s="27"/>
      <c r="E22" s="27"/>
      <c r="F22" s="28"/>
      <c r="G22" s="27"/>
      <c r="H22" s="28"/>
      <c r="I22" s="27"/>
      <c r="J22" s="28"/>
      <c r="K22" s="28"/>
      <c r="L22" s="9"/>
    </row>
    <row r="23" spans="1:12" ht="21" customHeight="1">
      <c r="A23" s="10" t="s">
        <v>26</v>
      </c>
      <c r="B23" s="11"/>
      <c r="C23" s="11"/>
      <c r="D23" s="12"/>
      <c r="E23" s="12"/>
      <c r="F23" s="13">
        <f>F10+F16+F21</f>
        <v>21376</v>
      </c>
      <c r="G23" s="14"/>
      <c r="H23" s="13">
        <f>H16</f>
        <v>11222.279999999999</v>
      </c>
      <c r="I23" s="14"/>
      <c r="J23" s="33">
        <f>J21</f>
        <v>740.0684</v>
      </c>
      <c r="K23" s="13">
        <f>K10+K16+K21</f>
        <v>33338.348400000003</v>
      </c>
      <c r="L23" s="15"/>
    </row>
  </sheetData>
  <mergeCells count="9">
    <mergeCell ref="K4:K5"/>
    <mergeCell ref="E3:K3"/>
    <mergeCell ref="L3:L5"/>
    <mergeCell ref="A1:L1"/>
    <mergeCell ref="A3:A5"/>
    <mergeCell ref="B3:B5"/>
    <mergeCell ref="C3:C5"/>
    <mergeCell ref="D3:D5"/>
    <mergeCell ref="A2:C2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"/>
  <sheetViews>
    <sheetView topLeftCell="A4" workbookViewId="0">
      <selection activeCell="G14" sqref="G14"/>
    </sheetView>
  </sheetViews>
  <sheetFormatPr defaultRowHeight="16.5"/>
  <cols>
    <col min="1" max="1" width="13.625" customWidth="1"/>
    <col min="2" max="2" width="11.625" customWidth="1"/>
    <col min="3" max="4" width="5.625" customWidth="1"/>
    <col min="5" max="10" width="8.625" customWidth="1"/>
    <col min="11" max="11" width="10.625" customWidth="1"/>
    <col min="12" max="12" width="21.625" customWidth="1"/>
  </cols>
  <sheetData>
    <row r="1" spans="1:12" ht="37.5" customHeight="1">
      <c r="A1" s="49" t="s">
        <v>35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25.5" customHeight="1">
      <c r="A2" s="50" t="s">
        <v>49</v>
      </c>
      <c r="B2" s="50"/>
      <c r="C2" s="50"/>
      <c r="D2" s="1"/>
      <c r="E2" s="1"/>
      <c r="F2" s="1"/>
      <c r="G2" s="1"/>
      <c r="H2" s="1"/>
      <c r="I2" s="1"/>
      <c r="J2" s="1"/>
      <c r="K2" s="1" t="s">
        <v>34</v>
      </c>
      <c r="L2" s="36" t="s">
        <v>27</v>
      </c>
    </row>
    <row r="3" spans="1:12" ht="21" customHeight="1">
      <c r="A3" s="47" t="s">
        <v>1</v>
      </c>
      <c r="B3" s="47" t="s">
        <v>2</v>
      </c>
      <c r="C3" s="47" t="s">
        <v>3</v>
      </c>
      <c r="D3" s="47" t="s">
        <v>4</v>
      </c>
      <c r="E3" s="48" t="s">
        <v>5</v>
      </c>
      <c r="F3" s="48"/>
      <c r="G3" s="48"/>
      <c r="H3" s="48"/>
      <c r="I3" s="48"/>
      <c r="J3" s="48"/>
      <c r="K3" s="48"/>
      <c r="L3" s="47" t="s">
        <v>6</v>
      </c>
    </row>
    <row r="4" spans="1:12" ht="21" customHeight="1">
      <c r="A4" s="47"/>
      <c r="B4" s="47"/>
      <c r="C4" s="47"/>
      <c r="D4" s="47"/>
      <c r="E4" s="37" t="s">
        <v>7</v>
      </c>
      <c r="F4" s="38"/>
      <c r="G4" s="37" t="s">
        <v>8</v>
      </c>
      <c r="H4" s="38"/>
      <c r="I4" s="37" t="s">
        <v>9</v>
      </c>
      <c r="J4" s="38"/>
      <c r="K4" s="47" t="s">
        <v>10</v>
      </c>
      <c r="L4" s="47"/>
    </row>
    <row r="5" spans="1:12" ht="21" customHeight="1">
      <c r="A5" s="47"/>
      <c r="B5" s="47"/>
      <c r="C5" s="47"/>
      <c r="D5" s="47"/>
      <c r="E5" s="46" t="s">
        <v>11</v>
      </c>
      <c r="F5" s="46" t="s">
        <v>12</v>
      </c>
      <c r="G5" s="46" t="s">
        <v>11</v>
      </c>
      <c r="H5" s="46" t="s">
        <v>12</v>
      </c>
      <c r="I5" s="46" t="s">
        <v>11</v>
      </c>
      <c r="J5" s="46" t="s">
        <v>12</v>
      </c>
      <c r="K5" s="47"/>
      <c r="L5" s="47"/>
    </row>
    <row r="6" spans="1:12" ht="21" customHeight="1">
      <c r="A6" s="19" t="s">
        <v>13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1" customHeight="1">
      <c r="A7" s="21" t="s">
        <v>14</v>
      </c>
      <c r="B7" s="2" t="s">
        <v>29</v>
      </c>
      <c r="C7" s="20" t="s">
        <v>15</v>
      </c>
      <c r="D7" s="20">
        <v>1</v>
      </c>
      <c r="E7" s="20">
        <v>7700</v>
      </c>
      <c r="F7" s="20">
        <f>E7</f>
        <v>7700</v>
      </c>
      <c r="G7" s="20"/>
      <c r="H7" s="20"/>
      <c r="I7" s="20"/>
      <c r="J7" s="20"/>
      <c r="K7" s="20">
        <f>F7</f>
        <v>7700</v>
      </c>
      <c r="L7" s="2" t="s">
        <v>52</v>
      </c>
    </row>
    <row r="8" spans="1:12" ht="21" customHeight="1">
      <c r="A8" s="21" t="s">
        <v>30</v>
      </c>
      <c r="B8" s="2"/>
      <c r="C8" s="20" t="s">
        <v>33</v>
      </c>
      <c r="D8" s="20">
        <v>1</v>
      </c>
      <c r="E8" s="20">
        <v>5000</v>
      </c>
      <c r="F8" s="20">
        <f>E8</f>
        <v>5000</v>
      </c>
      <c r="G8" s="20"/>
      <c r="H8" s="20"/>
      <c r="I8" s="20"/>
      <c r="J8" s="20"/>
      <c r="K8" s="20">
        <f>F8</f>
        <v>5000</v>
      </c>
      <c r="L8" s="2"/>
    </row>
    <row r="9" spans="1:12" ht="21" customHeight="1">
      <c r="A9" s="21" t="s">
        <v>31</v>
      </c>
      <c r="B9" s="2" t="s">
        <v>32</v>
      </c>
      <c r="C9" s="20" t="s">
        <v>33</v>
      </c>
      <c r="D9" s="20">
        <v>1</v>
      </c>
      <c r="E9" s="20">
        <v>5000</v>
      </c>
      <c r="F9" s="20">
        <f>E9</f>
        <v>5000</v>
      </c>
      <c r="G9" s="20"/>
      <c r="H9" s="20">
        <v>0</v>
      </c>
      <c r="I9" s="20"/>
      <c r="J9" s="20">
        <v>0</v>
      </c>
      <c r="K9" s="20">
        <f>F9</f>
        <v>5000</v>
      </c>
      <c r="L9" s="2"/>
    </row>
    <row r="10" spans="1:12" ht="21" customHeight="1">
      <c r="A10" s="19" t="s">
        <v>16</v>
      </c>
      <c r="B10" s="22"/>
      <c r="C10" s="22"/>
      <c r="D10" s="22" t="s">
        <v>34</v>
      </c>
      <c r="E10" s="22"/>
      <c r="F10" s="22">
        <f>F7+F8+F9</f>
        <v>17700</v>
      </c>
      <c r="G10" s="22"/>
      <c r="H10" s="22">
        <v>0</v>
      </c>
      <c r="I10" s="22"/>
      <c r="J10" s="22">
        <v>0</v>
      </c>
      <c r="K10" s="22">
        <f>K7+K8+K9</f>
        <v>17700</v>
      </c>
      <c r="L10" s="16"/>
    </row>
    <row r="11" spans="1:12" ht="21" customHeight="1">
      <c r="A11" s="19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16"/>
    </row>
    <row r="12" spans="1:12" ht="21" customHeight="1">
      <c r="A12" s="19" t="s">
        <v>17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2" ht="21" customHeight="1">
      <c r="A13" s="21" t="s">
        <v>18</v>
      </c>
      <c r="B13" s="20" t="s">
        <v>19</v>
      </c>
      <c r="C13" s="20" t="s">
        <v>20</v>
      </c>
      <c r="D13" s="23">
        <v>0.02</v>
      </c>
      <c r="E13" s="20"/>
      <c r="F13" s="20"/>
      <c r="G13" s="17">
        <v>221506</v>
      </c>
      <c r="H13" s="20">
        <f>G13*D13</f>
        <v>4430.12</v>
      </c>
      <c r="I13" s="20"/>
      <c r="J13" s="20"/>
      <c r="K13" s="20">
        <f>H13</f>
        <v>4430.12</v>
      </c>
      <c r="L13" s="16" t="s">
        <v>34</v>
      </c>
    </row>
    <row r="14" spans="1:12" ht="21" customHeight="1">
      <c r="A14" s="21" t="s">
        <v>21</v>
      </c>
      <c r="B14" s="20" t="s">
        <v>22</v>
      </c>
      <c r="C14" s="20" t="s">
        <v>20</v>
      </c>
      <c r="D14" s="23">
        <v>0.04</v>
      </c>
      <c r="E14" s="20"/>
      <c r="F14" s="20">
        <v>0</v>
      </c>
      <c r="G14" s="17">
        <v>169804</v>
      </c>
      <c r="H14" s="20">
        <f>G14*D14</f>
        <v>6792.16</v>
      </c>
      <c r="I14" s="20"/>
      <c r="J14" s="20"/>
      <c r="K14" s="20">
        <f>H14</f>
        <v>6792.16</v>
      </c>
      <c r="L14" s="16" t="s">
        <v>34</v>
      </c>
    </row>
    <row r="15" spans="1:12" ht="21" customHeight="1">
      <c r="A15" s="24" t="s">
        <v>23</v>
      </c>
      <c r="B15" s="20" t="s">
        <v>24</v>
      </c>
      <c r="C15" s="20" t="s">
        <v>25</v>
      </c>
      <c r="D15" s="23">
        <v>5</v>
      </c>
      <c r="E15" s="20">
        <f>K10</f>
        <v>17700</v>
      </c>
      <c r="F15" s="20">
        <f>(E15*D15)/100</f>
        <v>885</v>
      </c>
      <c r="G15" s="20"/>
      <c r="H15" s="20"/>
      <c r="I15" s="20"/>
      <c r="J15" s="20"/>
      <c r="K15" s="20">
        <f>F15</f>
        <v>885</v>
      </c>
      <c r="L15" s="16" t="s">
        <v>34</v>
      </c>
    </row>
    <row r="16" spans="1:12" ht="21" customHeight="1">
      <c r="A16" s="19" t="s">
        <v>16</v>
      </c>
      <c r="B16" s="22"/>
      <c r="C16" s="22"/>
      <c r="D16" s="22"/>
      <c r="E16" s="22"/>
      <c r="F16" s="22">
        <f>F15</f>
        <v>885</v>
      </c>
      <c r="G16" s="22"/>
      <c r="H16" s="22">
        <f>H13+H14</f>
        <v>11222.279999999999</v>
      </c>
      <c r="I16" s="22"/>
      <c r="J16" s="22">
        <v>0</v>
      </c>
      <c r="K16" s="22">
        <f>K13+K14+K15</f>
        <v>12107.279999999999</v>
      </c>
      <c r="L16" s="20"/>
    </row>
    <row r="17" spans="1:12" ht="21" customHeight="1">
      <c r="A17" s="19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0"/>
    </row>
    <row r="18" spans="1:12" ht="21" customHeight="1">
      <c r="A18" s="21" t="s">
        <v>39</v>
      </c>
      <c r="B18" s="22"/>
      <c r="C18" s="20"/>
      <c r="D18" s="20"/>
      <c r="E18" s="22"/>
      <c r="F18" s="22"/>
      <c r="G18" s="22"/>
      <c r="H18" s="22"/>
      <c r="I18" s="22"/>
      <c r="J18" s="22"/>
      <c r="K18" s="20"/>
      <c r="L18" s="22"/>
    </row>
    <row r="19" spans="1:12" ht="21" customHeight="1">
      <c r="A19" s="21" t="s">
        <v>40</v>
      </c>
      <c r="B19" s="20" t="s">
        <v>41</v>
      </c>
      <c r="C19" s="20" t="s">
        <v>42</v>
      </c>
      <c r="D19" s="40">
        <v>0.1</v>
      </c>
      <c r="E19" s="20">
        <v>16360</v>
      </c>
      <c r="F19" s="20">
        <f>E19*0.1</f>
        <v>1636</v>
      </c>
      <c r="G19" s="20" t="s">
        <v>43</v>
      </c>
      <c r="H19" s="20" t="s">
        <v>43</v>
      </c>
      <c r="I19" s="20">
        <v>3752</v>
      </c>
      <c r="J19" s="20">
        <f>I19*0.1</f>
        <v>375.20000000000005</v>
      </c>
      <c r="K19" s="20">
        <f>F19+J19</f>
        <v>2011.2</v>
      </c>
      <c r="L19" s="20"/>
    </row>
    <row r="20" spans="1:12" ht="21" customHeight="1">
      <c r="A20" s="21" t="s">
        <v>44</v>
      </c>
      <c r="B20" s="20" t="s">
        <v>45</v>
      </c>
      <c r="C20" s="20" t="s">
        <v>46</v>
      </c>
      <c r="D20" s="40">
        <v>3</v>
      </c>
      <c r="E20" s="20"/>
      <c r="F20" s="20"/>
      <c r="G20" s="20"/>
      <c r="H20" s="20"/>
      <c r="I20" s="20">
        <f>K16</f>
        <v>12107.279999999999</v>
      </c>
      <c r="J20" s="20">
        <f>I20*0.03</f>
        <v>363.21839999999997</v>
      </c>
      <c r="K20" s="20">
        <f>J20</f>
        <v>363.21839999999997</v>
      </c>
      <c r="L20" s="20"/>
    </row>
    <row r="21" spans="1:12" s="45" customFormat="1" ht="21" customHeight="1">
      <c r="A21" s="41" t="s">
        <v>47</v>
      </c>
      <c r="B21" s="42"/>
      <c r="C21" s="42"/>
      <c r="D21" s="43"/>
      <c r="E21" s="43"/>
      <c r="F21" s="44">
        <f>F19+F20</f>
        <v>1636</v>
      </c>
      <c r="G21" s="43"/>
      <c r="H21" s="44"/>
      <c r="I21" s="43"/>
      <c r="J21" s="44">
        <f>J19+J20</f>
        <v>738.41840000000002</v>
      </c>
      <c r="K21" s="44">
        <f>K19+K20</f>
        <v>2374.4184</v>
      </c>
      <c r="L21" s="22"/>
    </row>
    <row r="22" spans="1:12" ht="21" customHeight="1">
      <c r="A22" s="25"/>
      <c r="B22" s="26"/>
      <c r="C22" s="26"/>
      <c r="D22" s="27"/>
      <c r="E22" s="27"/>
      <c r="F22" s="28"/>
      <c r="G22" s="27"/>
      <c r="H22" s="28"/>
      <c r="I22" s="27"/>
      <c r="J22" s="28"/>
      <c r="K22" s="28"/>
      <c r="L22" s="29"/>
    </row>
    <row r="23" spans="1:12" ht="21" customHeight="1">
      <c r="A23" s="30" t="s">
        <v>26</v>
      </c>
      <c r="B23" s="31"/>
      <c r="C23" s="31"/>
      <c r="D23" s="32"/>
      <c r="E23" s="32"/>
      <c r="F23" s="33">
        <f>F10+F16+F21</f>
        <v>20221</v>
      </c>
      <c r="G23" s="14"/>
      <c r="H23" s="33">
        <f>H16</f>
        <v>11222.279999999999</v>
      </c>
      <c r="I23" s="14"/>
      <c r="J23" s="33">
        <f>J21</f>
        <v>738.41840000000002</v>
      </c>
      <c r="K23" s="33">
        <f>K10+K16+K21</f>
        <v>32181.698399999997</v>
      </c>
      <c r="L23" s="34"/>
    </row>
  </sheetData>
  <mergeCells count="9">
    <mergeCell ref="A1:L1"/>
    <mergeCell ref="A3:A5"/>
    <mergeCell ref="B3:B5"/>
    <mergeCell ref="C3:C5"/>
    <mergeCell ref="D3:D5"/>
    <mergeCell ref="E3:K3"/>
    <mergeCell ref="L3:L5"/>
    <mergeCell ref="K4:K5"/>
    <mergeCell ref="A2:C2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G14" sqref="G14"/>
    </sheetView>
  </sheetViews>
  <sheetFormatPr defaultRowHeight="16.5"/>
  <cols>
    <col min="1" max="1" width="13.625" customWidth="1"/>
    <col min="2" max="2" width="11.625" customWidth="1"/>
    <col min="3" max="4" width="5.625" customWidth="1"/>
    <col min="5" max="10" width="8.625" customWidth="1"/>
    <col min="11" max="11" width="10.625" customWidth="1"/>
    <col min="12" max="12" width="21.625" customWidth="1"/>
  </cols>
  <sheetData>
    <row r="1" spans="1:12" ht="37.5" customHeight="1">
      <c r="A1" s="49" t="s">
        <v>35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25.5" customHeight="1">
      <c r="A2" s="50" t="s">
        <v>50</v>
      </c>
      <c r="B2" s="50"/>
      <c r="C2" s="50"/>
      <c r="D2" s="1"/>
      <c r="E2" s="1"/>
      <c r="F2" s="1"/>
      <c r="G2" s="1"/>
      <c r="H2" s="1"/>
      <c r="I2" s="1"/>
      <c r="J2" s="1"/>
      <c r="K2" s="1" t="s">
        <v>34</v>
      </c>
      <c r="L2" s="36" t="s">
        <v>27</v>
      </c>
    </row>
    <row r="3" spans="1:12" ht="21" customHeight="1">
      <c r="A3" s="47" t="s">
        <v>1</v>
      </c>
      <c r="B3" s="47" t="s">
        <v>2</v>
      </c>
      <c r="C3" s="47" t="s">
        <v>3</v>
      </c>
      <c r="D3" s="47" t="s">
        <v>4</v>
      </c>
      <c r="E3" s="48" t="s">
        <v>5</v>
      </c>
      <c r="F3" s="48"/>
      <c r="G3" s="48"/>
      <c r="H3" s="48"/>
      <c r="I3" s="48"/>
      <c r="J3" s="48"/>
      <c r="K3" s="48"/>
      <c r="L3" s="47" t="s">
        <v>6</v>
      </c>
    </row>
    <row r="4" spans="1:12" ht="21" customHeight="1">
      <c r="A4" s="47"/>
      <c r="B4" s="47"/>
      <c r="C4" s="47"/>
      <c r="D4" s="47"/>
      <c r="E4" s="37" t="s">
        <v>7</v>
      </c>
      <c r="F4" s="38"/>
      <c r="G4" s="37" t="s">
        <v>8</v>
      </c>
      <c r="H4" s="38"/>
      <c r="I4" s="37" t="s">
        <v>9</v>
      </c>
      <c r="J4" s="38"/>
      <c r="K4" s="47" t="s">
        <v>10</v>
      </c>
      <c r="L4" s="47"/>
    </row>
    <row r="5" spans="1:12" ht="21" customHeight="1">
      <c r="A5" s="47"/>
      <c r="B5" s="47"/>
      <c r="C5" s="47"/>
      <c r="D5" s="47"/>
      <c r="E5" s="46" t="s">
        <v>11</v>
      </c>
      <c r="F5" s="46" t="s">
        <v>12</v>
      </c>
      <c r="G5" s="46" t="s">
        <v>11</v>
      </c>
      <c r="H5" s="46" t="s">
        <v>12</v>
      </c>
      <c r="I5" s="46" t="s">
        <v>11</v>
      </c>
      <c r="J5" s="46" t="s">
        <v>12</v>
      </c>
      <c r="K5" s="47"/>
      <c r="L5" s="47"/>
    </row>
    <row r="6" spans="1:12" ht="21" customHeight="1">
      <c r="A6" s="19" t="s">
        <v>13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1" customHeight="1">
      <c r="A7" s="21" t="s">
        <v>14</v>
      </c>
      <c r="B7" s="2" t="s">
        <v>29</v>
      </c>
      <c r="C7" s="20" t="s">
        <v>15</v>
      </c>
      <c r="D7" s="20">
        <v>1</v>
      </c>
      <c r="E7" s="20">
        <v>8800</v>
      </c>
      <c r="F7" s="20">
        <f>E7</f>
        <v>8800</v>
      </c>
      <c r="G7" s="20"/>
      <c r="H7" s="20"/>
      <c r="I7" s="20"/>
      <c r="J7" s="20"/>
      <c r="K7" s="20">
        <f>F7</f>
        <v>8800</v>
      </c>
      <c r="L7" s="2" t="s">
        <v>52</v>
      </c>
    </row>
    <row r="8" spans="1:12" ht="21" customHeight="1">
      <c r="A8" s="21" t="s">
        <v>31</v>
      </c>
      <c r="B8" s="2"/>
      <c r="C8" s="20" t="s">
        <v>33</v>
      </c>
      <c r="D8" s="20">
        <v>1</v>
      </c>
      <c r="E8" s="20">
        <v>5000</v>
      </c>
      <c r="F8" s="20">
        <f>E8</f>
        <v>5000</v>
      </c>
      <c r="G8" s="20"/>
      <c r="H8" s="20"/>
      <c r="I8" s="20"/>
      <c r="J8" s="20"/>
      <c r="K8" s="20">
        <f>F8</f>
        <v>5000</v>
      </c>
      <c r="L8" s="2"/>
    </row>
    <row r="9" spans="1:12" ht="21" customHeight="1">
      <c r="A9" s="21"/>
      <c r="B9" s="2"/>
      <c r="C9" s="20"/>
      <c r="D9" s="20"/>
      <c r="E9" s="20"/>
      <c r="F9" s="20"/>
      <c r="G9" s="20"/>
      <c r="H9" s="20"/>
      <c r="I9" s="20"/>
      <c r="J9" s="20"/>
      <c r="K9" s="20"/>
      <c r="L9" s="2"/>
    </row>
    <row r="10" spans="1:12" ht="21" customHeight="1">
      <c r="A10" s="19" t="s">
        <v>16</v>
      </c>
      <c r="B10" s="22"/>
      <c r="C10" s="22"/>
      <c r="D10" s="22" t="s">
        <v>34</v>
      </c>
      <c r="E10" s="22"/>
      <c r="F10" s="22">
        <f>F7+F8+F9</f>
        <v>13800</v>
      </c>
      <c r="G10" s="22"/>
      <c r="H10" s="22">
        <v>0</v>
      </c>
      <c r="I10" s="22"/>
      <c r="J10" s="22">
        <v>0</v>
      </c>
      <c r="K10" s="22">
        <f>K7+K8+K9</f>
        <v>13800</v>
      </c>
      <c r="L10" s="16"/>
    </row>
    <row r="11" spans="1:12" ht="21" customHeight="1">
      <c r="A11" s="19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16"/>
    </row>
    <row r="12" spans="1:12" ht="21" customHeight="1">
      <c r="A12" s="19" t="s">
        <v>17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2" ht="21" customHeight="1">
      <c r="A13" s="21" t="s">
        <v>18</v>
      </c>
      <c r="B13" s="20" t="s">
        <v>19</v>
      </c>
      <c r="C13" s="20" t="s">
        <v>20</v>
      </c>
      <c r="D13" s="23">
        <v>0.02</v>
      </c>
      <c r="E13" s="20"/>
      <c r="F13" s="20"/>
      <c r="G13" s="17">
        <v>221506</v>
      </c>
      <c r="H13" s="20">
        <f>G13*D13</f>
        <v>4430.12</v>
      </c>
      <c r="I13" s="20"/>
      <c r="J13" s="20"/>
      <c r="K13" s="20">
        <f>H13</f>
        <v>4430.12</v>
      </c>
      <c r="L13" s="16" t="s">
        <v>34</v>
      </c>
    </row>
    <row r="14" spans="1:12" ht="21" customHeight="1">
      <c r="A14" s="21" t="s">
        <v>21</v>
      </c>
      <c r="B14" s="20" t="s">
        <v>22</v>
      </c>
      <c r="C14" s="20" t="s">
        <v>20</v>
      </c>
      <c r="D14" s="23">
        <v>0.04</v>
      </c>
      <c r="E14" s="20"/>
      <c r="F14" s="20">
        <v>0</v>
      </c>
      <c r="G14" s="17">
        <v>169804</v>
      </c>
      <c r="H14" s="20">
        <f>G14*D14</f>
        <v>6792.16</v>
      </c>
      <c r="I14" s="20"/>
      <c r="J14" s="20"/>
      <c r="K14" s="20">
        <f>H14</f>
        <v>6792.16</v>
      </c>
      <c r="L14" s="16" t="s">
        <v>34</v>
      </c>
    </row>
    <row r="15" spans="1:12" ht="21" customHeight="1">
      <c r="A15" s="24" t="s">
        <v>23</v>
      </c>
      <c r="B15" s="20" t="s">
        <v>24</v>
      </c>
      <c r="C15" s="20" t="s">
        <v>25</v>
      </c>
      <c r="D15" s="23">
        <v>5</v>
      </c>
      <c r="E15" s="20">
        <f>K10</f>
        <v>13800</v>
      </c>
      <c r="F15" s="20">
        <f>(E15*D15)/100</f>
        <v>690</v>
      </c>
      <c r="G15" s="20"/>
      <c r="H15" s="20"/>
      <c r="I15" s="20"/>
      <c r="J15" s="20"/>
      <c r="K15" s="20">
        <f>F15</f>
        <v>690</v>
      </c>
      <c r="L15" s="16" t="s">
        <v>34</v>
      </c>
    </row>
    <row r="16" spans="1:12" ht="21" customHeight="1">
      <c r="A16" s="19" t="s">
        <v>16</v>
      </c>
      <c r="B16" s="22"/>
      <c r="C16" s="22"/>
      <c r="D16" s="22"/>
      <c r="E16" s="22"/>
      <c r="F16" s="22">
        <f>F15</f>
        <v>690</v>
      </c>
      <c r="G16" s="22"/>
      <c r="H16" s="22">
        <f>H13+H14</f>
        <v>11222.279999999999</v>
      </c>
      <c r="I16" s="22"/>
      <c r="J16" s="22">
        <v>0</v>
      </c>
      <c r="K16" s="22">
        <f>K13+K14+K15</f>
        <v>11912.279999999999</v>
      </c>
      <c r="L16" s="20"/>
    </row>
    <row r="17" spans="1:12" ht="21" customHeight="1">
      <c r="A17" s="19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0"/>
    </row>
    <row r="18" spans="1:12" ht="21" customHeight="1">
      <c r="A18" s="21" t="s">
        <v>39</v>
      </c>
      <c r="B18" s="22"/>
      <c r="C18" s="20"/>
      <c r="D18" s="20"/>
      <c r="E18" s="22"/>
      <c r="F18" s="22"/>
      <c r="G18" s="22"/>
      <c r="H18" s="22"/>
      <c r="I18" s="22"/>
      <c r="J18" s="22"/>
      <c r="K18" s="20"/>
      <c r="L18" s="22"/>
    </row>
    <row r="19" spans="1:12" ht="21" customHeight="1">
      <c r="A19" s="21" t="s">
        <v>40</v>
      </c>
      <c r="B19" s="20" t="s">
        <v>41</v>
      </c>
      <c r="C19" s="20" t="s">
        <v>42</v>
      </c>
      <c r="D19" s="40">
        <v>0.1</v>
      </c>
      <c r="E19" s="20">
        <v>16360</v>
      </c>
      <c r="F19" s="20">
        <f>E19*0.1</f>
        <v>1636</v>
      </c>
      <c r="G19" s="20" t="s">
        <v>43</v>
      </c>
      <c r="H19" s="20" t="s">
        <v>43</v>
      </c>
      <c r="I19" s="20">
        <v>3752</v>
      </c>
      <c r="J19" s="20">
        <f>I19*0.1</f>
        <v>375.20000000000005</v>
      </c>
      <c r="K19" s="20">
        <f>F19+J19</f>
        <v>2011.2</v>
      </c>
      <c r="L19" s="20"/>
    </row>
    <row r="20" spans="1:12" ht="21" customHeight="1">
      <c r="A20" s="21" t="s">
        <v>44</v>
      </c>
      <c r="B20" s="20" t="s">
        <v>45</v>
      </c>
      <c r="C20" s="20" t="s">
        <v>46</v>
      </c>
      <c r="D20" s="40">
        <v>3</v>
      </c>
      <c r="E20" s="20"/>
      <c r="F20" s="20"/>
      <c r="G20" s="20"/>
      <c r="H20" s="20"/>
      <c r="I20" s="20">
        <f>K16</f>
        <v>11912.279999999999</v>
      </c>
      <c r="J20" s="20">
        <f>I20*0.03</f>
        <v>357.36839999999995</v>
      </c>
      <c r="K20" s="20">
        <f>J20</f>
        <v>357.36839999999995</v>
      </c>
      <c r="L20" s="20"/>
    </row>
    <row r="21" spans="1:12" s="45" customFormat="1" ht="21" customHeight="1">
      <c r="A21" s="41" t="s">
        <v>47</v>
      </c>
      <c r="B21" s="42"/>
      <c r="C21" s="42"/>
      <c r="D21" s="43"/>
      <c r="E21" s="43"/>
      <c r="F21" s="44">
        <f>F19+F20</f>
        <v>1636</v>
      </c>
      <c r="G21" s="43"/>
      <c r="H21" s="44"/>
      <c r="I21" s="43"/>
      <c r="J21" s="44">
        <f>J19+J20</f>
        <v>732.5684</v>
      </c>
      <c r="K21" s="44">
        <f>K19+K20</f>
        <v>2368.5684000000001</v>
      </c>
      <c r="L21" s="22"/>
    </row>
    <row r="22" spans="1:12" ht="21" customHeight="1">
      <c r="A22" s="25"/>
      <c r="B22" s="26"/>
      <c r="C22" s="26"/>
      <c r="D22" s="27"/>
      <c r="E22" s="27"/>
      <c r="F22" s="28"/>
      <c r="G22" s="27"/>
      <c r="H22" s="28"/>
      <c r="I22" s="27"/>
      <c r="J22" s="28"/>
      <c r="K22" s="28"/>
      <c r="L22" s="29"/>
    </row>
    <row r="23" spans="1:12" ht="21" customHeight="1">
      <c r="A23" s="30" t="s">
        <v>26</v>
      </c>
      <c r="B23" s="31"/>
      <c r="C23" s="31"/>
      <c r="D23" s="32"/>
      <c r="E23" s="32"/>
      <c r="F23" s="33">
        <f>F10+F16+F21</f>
        <v>16126</v>
      </c>
      <c r="G23" s="14"/>
      <c r="H23" s="33">
        <f>H16</f>
        <v>11222.279999999999</v>
      </c>
      <c r="I23" s="14"/>
      <c r="J23" s="33">
        <f>J21</f>
        <v>732.5684</v>
      </c>
      <c r="K23" s="33">
        <f>K10+K16+K21</f>
        <v>28080.848399999999</v>
      </c>
      <c r="L23" s="34"/>
    </row>
  </sheetData>
  <mergeCells count="9">
    <mergeCell ref="A1:L1"/>
    <mergeCell ref="A3:A5"/>
    <mergeCell ref="B3:B5"/>
    <mergeCell ref="C3:C5"/>
    <mergeCell ref="D3:D5"/>
    <mergeCell ref="E3:K3"/>
    <mergeCell ref="L3:L5"/>
    <mergeCell ref="K4:K5"/>
    <mergeCell ref="A2:C2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G14" sqref="G14"/>
    </sheetView>
  </sheetViews>
  <sheetFormatPr defaultRowHeight="16.5"/>
  <cols>
    <col min="1" max="1" width="13.625" customWidth="1"/>
    <col min="2" max="2" width="11.625" customWidth="1"/>
    <col min="3" max="4" width="5.625" customWidth="1"/>
    <col min="5" max="10" width="8.625" customWidth="1"/>
    <col min="11" max="11" width="10.625" customWidth="1"/>
    <col min="12" max="12" width="21.625" customWidth="1"/>
  </cols>
  <sheetData>
    <row r="1" spans="1:12" ht="37.5" customHeight="1">
      <c r="A1" s="49" t="s">
        <v>35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25.5" customHeight="1">
      <c r="A2" s="50" t="s">
        <v>51</v>
      </c>
      <c r="B2" s="50"/>
      <c r="C2" s="50"/>
      <c r="D2" s="1"/>
      <c r="E2" s="1"/>
      <c r="F2" s="1"/>
      <c r="G2" s="1"/>
      <c r="H2" s="1"/>
      <c r="I2" s="1"/>
      <c r="J2" s="1"/>
      <c r="K2" s="1" t="s">
        <v>34</v>
      </c>
      <c r="L2" s="36" t="s">
        <v>27</v>
      </c>
    </row>
    <row r="3" spans="1:12" ht="21" customHeight="1">
      <c r="A3" s="47" t="s">
        <v>1</v>
      </c>
      <c r="B3" s="47" t="s">
        <v>2</v>
      </c>
      <c r="C3" s="47" t="s">
        <v>3</v>
      </c>
      <c r="D3" s="47" t="s">
        <v>4</v>
      </c>
      <c r="E3" s="48" t="s">
        <v>5</v>
      </c>
      <c r="F3" s="48"/>
      <c r="G3" s="48"/>
      <c r="H3" s="48"/>
      <c r="I3" s="48"/>
      <c r="J3" s="48"/>
      <c r="K3" s="48"/>
      <c r="L3" s="47" t="s">
        <v>6</v>
      </c>
    </row>
    <row r="4" spans="1:12" ht="21" customHeight="1">
      <c r="A4" s="47"/>
      <c r="B4" s="47"/>
      <c r="C4" s="47"/>
      <c r="D4" s="47"/>
      <c r="E4" s="37" t="s">
        <v>7</v>
      </c>
      <c r="F4" s="38"/>
      <c r="G4" s="37" t="s">
        <v>8</v>
      </c>
      <c r="H4" s="38"/>
      <c r="I4" s="37" t="s">
        <v>9</v>
      </c>
      <c r="J4" s="38"/>
      <c r="K4" s="47" t="s">
        <v>10</v>
      </c>
      <c r="L4" s="47"/>
    </row>
    <row r="5" spans="1:12" ht="21" customHeight="1">
      <c r="A5" s="47"/>
      <c r="B5" s="47"/>
      <c r="C5" s="47"/>
      <c r="D5" s="47"/>
      <c r="E5" s="46" t="s">
        <v>11</v>
      </c>
      <c r="F5" s="46" t="s">
        <v>12</v>
      </c>
      <c r="G5" s="46" t="s">
        <v>11</v>
      </c>
      <c r="H5" s="46" t="s">
        <v>12</v>
      </c>
      <c r="I5" s="46" t="s">
        <v>11</v>
      </c>
      <c r="J5" s="46" t="s">
        <v>12</v>
      </c>
      <c r="K5" s="47"/>
      <c r="L5" s="47"/>
    </row>
    <row r="6" spans="1:12" ht="21" customHeight="1">
      <c r="A6" s="19" t="s">
        <v>13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1" customHeight="1">
      <c r="A7" s="21" t="s">
        <v>14</v>
      </c>
      <c r="B7" s="2" t="s">
        <v>29</v>
      </c>
      <c r="C7" s="20" t="s">
        <v>15</v>
      </c>
      <c r="D7" s="20">
        <v>1</v>
      </c>
      <c r="E7" s="20">
        <v>7700</v>
      </c>
      <c r="F7" s="20">
        <f>E7</f>
        <v>7700</v>
      </c>
      <c r="G7" s="20"/>
      <c r="H7" s="20"/>
      <c r="I7" s="20"/>
      <c r="J7" s="20"/>
      <c r="K7" s="20">
        <f>F7</f>
        <v>7700</v>
      </c>
      <c r="L7" s="2" t="s">
        <v>52</v>
      </c>
    </row>
    <row r="8" spans="1:12" ht="21" customHeight="1">
      <c r="A8" s="21" t="s">
        <v>31</v>
      </c>
      <c r="B8" s="2"/>
      <c r="C8" s="20" t="s">
        <v>33</v>
      </c>
      <c r="D8" s="20">
        <v>1</v>
      </c>
      <c r="E8" s="20">
        <v>5000</v>
      </c>
      <c r="F8" s="20">
        <f>E8</f>
        <v>5000</v>
      </c>
      <c r="G8" s="20"/>
      <c r="H8" s="20"/>
      <c r="I8" s="20"/>
      <c r="J8" s="20"/>
      <c r="K8" s="20">
        <f>F8</f>
        <v>5000</v>
      </c>
      <c r="L8" s="2"/>
    </row>
    <row r="9" spans="1:12" ht="21" customHeight="1">
      <c r="A9" s="21"/>
      <c r="B9" s="2"/>
      <c r="C9" s="20"/>
      <c r="D9" s="20"/>
      <c r="E9" s="20"/>
      <c r="F9" s="20"/>
      <c r="G9" s="20"/>
      <c r="H9" s="20"/>
      <c r="I9" s="20"/>
      <c r="J9" s="20"/>
      <c r="K9" s="20"/>
      <c r="L9" s="2"/>
    </row>
    <row r="10" spans="1:12" ht="21" customHeight="1">
      <c r="A10" s="19" t="s">
        <v>16</v>
      </c>
      <c r="B10" s="22"/>
      <c r="C10" s="22"/>
      <c r="D10" s="22" t="s">
        <v>34</v>
      </c>
      <c r="E10" s="22"/>
      <c r="F10" s="22">
        <f>F7+F8+F9</f>
        <v>12700</v>
      </c>
      <c r="G10" s="22"/>
      <c r="H10" s="22">
        <v>0</v>
      </c>
      <c r="I10" s="22"/>
      <c r="J10" s="22">
        <v>0</v>
      </c>
      <c r="K10" s="22">
        <f>K7+K8+K9</f>
        <v>12700</v>
      </c>
      <c r="L10" s="16"/>
    </row>
    <row r="11" spans="1:12" ht="21" customHeight="1">
      <c r="A11" s="19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16"/>
    </row>
    <row r="12" spans="1:12" ht="21" customHeight="1">
      <c r="A12" s="19" t="s">
        <v>17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2" ht="21" customHeight="1">
      <c r="A13" s="21" t="s">
        <v>18</v>
      </c>
      <c r="B13" s="20" t="s">
        <v>19</v>
      </c>
      <c r="C13" s="20" t="s">
        <v>20</v>
      </c>
      <c r="D13" s="23">
        <v>0.02</v>
      </c>
      <c r="E13" s="20"/>
      <c r="F13" s="20"/>
      <c r="G13" s="17">
        <v>221506</v>
      </c>
      <c r="H13" s="20">
        <f>G13*D13</f>
        <v>4430.12</v>
      </c>
      <c r="I13" s="20"/>
      <c r="J13" s="20"/>
      <c r="K13" s="20">
        <f>H13</f>
        <v>4430.12</v>
      </c>
      <c r="L13" s="16" t="s">
        <v>34</v>
      </c>
    </row>
    <row r="14" spans="1:12" ht="21" customHeight="1">
      <c r="A14" s="21" t="s">
        <v>21</v>
      </c>
      <c r="B14" s="20" t="s">
        <v>22</v>
      </c>
      <c r="C14" s="20" t="s">
        <v>20</v>
      </c>
      <c r="D14" s="23">
        <v>0.04</v>
      </c>
      <c r="E14" s="20"/>
      <c r="F14" s="20">
        <v>0</v>
      </c>
      <c r="G14" s="17">
        <v>169804</v>
      </c>
      <c r="H14" s="20">
        <f>G14*D14</f>
        <v>6792.16</v>
      </c>
      <c r="I14" s="20"/>
      <c r="J14" s="20"/>
      <c r="K14" s="20">
        <f>H14</f>
        <v>6792.16</v>
      </c>
      <c r="L14" s="16" t="s">
        <v>34</v>
      </c>
    </row>
    <row r="15" spans="1:12" ht="21" customHeight="1">
      <c r="A15" s="24" t="s">
        <v>23</v>
      </c>
      <c r="B15" s="20" t="s">
        <v>24</v>
      </c>
      <c r="C15" s="20" t="s">
        <v>25</v>
      </c>
      <c r="D15" s="23">
        <v>5</v>
      </c>
      <c r="E15" s="20">
        <f>K10</f>
        <v>12700</v>
      </c>
      <c r="F15" s="20">
        <f>(E15*D15)/100</f>
        <v>635</v>
      </c>
      <c r="G15" s="20"/>
      <c r="H15" s="20"/>
      <c r="I15" s="20"/>
      <c r="J15" s="20"/>
      <c r="K15" s="20">
        <f>F15</f>
        <v>635</v>
      </c>
      <c r="L15" s="16" t="s">
        <v>34</v>
      </c>
    </row>
    <row r="16" spans="1:12" ht="21" customHeight="1">
      <c r="A16" s="19" t="s">
        <v>16</v>
      </c>
      <c r="B16" s="22"/>
      <c r="C16" s="22"/>
      <c r="D16" s="22"/>
      <c r="E16" s="22"/>
      <c r="F16" s="22">
        <f>F15</f>
        <v>635</v>
      </c>
      <c r="G16" s="22"/>
      <c r="H16" s="22">
        <f>H13+H14</f>
        <v>11222.279999999999</v>
      </c>
      <c r="I16" s="22"/>
      <c r="J16" s="22">
        <v>0</v>
      </c>
      <c r="K16" s="22">
        <f>K13+K14+K15</f>
        <v>11857.279999999999</v>
      </c>
      <c r="L16" s="20"/>
    </row>
    <row r="17" spans="1:12" ht="21" customHeight="1">
      <c r="A17" s="19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0"/>
    </row>
    <row r="18" spans="1:12" ht="21" customHeight="1">
      <c r="A18" s="21" t="s">
        <v>39</v>
      </c>
      <c r="B18" s="22"/>
      <c r="C18" s="20"/>
      <c r="D18" s="20"/>
      <c r="E18" s="22"/>
      <c r="F18" s="22"/>
      <c r="G18" s="22"/>
      <c r="H18" s="22"/>
      <c r="I18" s="22"/>
      <c r="J18" s="22"/>
      <c r="K18" s="20"/>
      <c r="L18" s="22"/>
    </row>
    <row r="19" spans="1:12" ht="21" customHeight="1">
      <c r="A19" s="21" t="s">
        <v>40</v>
      </c>
      <c r="B19" s="20" t="s">
        <v>41</v>
      </c>
      <c r="C19" s="20" t="s">
        <v>42</v>
      </c>
      <c r="D19" s="40">
        <v>0.1</v>
      </c>
      <c r="E19" s="20">
        <v>16360</v>
      </c>
      <c r="F19" s="20">
        <f>E19*0.1</f>
        <v>1636</v>
      </c>
      <c r="G19" s="20" t="s">
        <v>43</v>
      </c>
      <c r="H19" s="20" t="s">
        <v>43</v>
      </c>
      <c r="I19" s="20">
        <v>3752</v>
      </c>
      <c r="J19" s="20">
        <f>I19*0.1</f>
        <v>375.20000000000005</v>
      </c>
      <c r="K19" s="20">
        <f>F19+J19</f>
        <v>2011.2</v>
      </c>
      <c r="L19" s="20"/>
    </row>
    <row r="20" spans="1:12" ht="21" customHeight="1">
      <c r="A20" s="21" t="s">
        <v>44</v>
      </c>
      <c r="B20" s="20" t="s">
        <v>45</v>
      </c>
      <c r="C20" s="20" t="s">
        <v>46</v>
      </c>
      <c r="D20" s="40">
        <v>3</v>
      </c>
      <c r="E20" s="20"/>
      <c r="F20" s="20"/>
      <c r="G20" s="20"/>
      <c r="H20" s="20"/>
      <c r="I20" s="20">
        <f>K16</f>
        <v>11857.279999999999</v>
      </c>
      <c r="J20" s="20">
        <f>I20*0.03</f>
        <v>355.71839999999997</v>
      </c>
      <c r="K20" s="20">
        <f>J20</f>
        <v>355.71839999999997</v>
      </c>
      <c r="L20" s="20"/>
    </row>
    <row r="21" spans="1:12" s="45" customFormat="1" ht="21" customHeight="1">
      <c r="A21" s="41" t="s">
        <v>47</v>
      </c>
      <c r="B21" s="42"/>
      <c r="C21" s="42"/>
      <c r="D21" s="43"/>
      <c r="E21" s="43"/>
      <c r="F21" s="44">
        <f>F19+F20</f>
        <v>1636</v>
      </c>
      <c r="G21" s="43"/>
      <c r="H21" s="44"/>
      <c r="I21" s="43"/>
      <c r="J21" s="44">
        <f>J19+J20</f>
        <v>730.91840000000002</v>
      </c>
      <c r="K21" s="44">
        <f>K19+K20</f>
        <v>2366.9184</v>
      </c>
      <c r="L21" s="22"/>
    </row>
    <row r="22" spans="1:12" ht="21" customHeight="1">
      <c r="A22" s="25"/>
      <c r="B22" s="26"/>
      <c r="C22" s="26"/>
      <c r="D22" s="27"/>
      <c r="E22" s="27"/>
      <c r="F22" s="28"/>
      <c r="G22" s="27"/>
      <c r="H22" s="28"/>
      <c r="I22" s="27"/>
      <c r="J22" s="28"/>
      <c r="K22" s="28"/>
      <c r="L22" s="29"/>
    </row>
    <row r="23" spans="1:12" ht="21" customHeight="1">
      <c r="A23" s="30" t="s">
        <v>26</v>
      </c>
      <c r="B23" s="31"/>
      <c r="C23" s="31"/>
      <c r="D23" s="32"/>
      <c r="E23" s="32"/>
      <c r="F23" s="33">
        <f>F10+F16+F21</f>
        <v>14971</v>
      </c>
      <c r="G23" s="14"/>
      <c r="H23" s="33">
        <f>H16</f>
        <v>11222.279999999999</v>
      </c>
      <c r="I23" s="14"/>
      <c r="J23" s="33">
        <f>J21</f>
        <v>730.91840000000002</v>
      </c>
      <c r="K23" s="33">
        <f>K10+K16+K21</f>
        <v>26924.198399999997</v>
      </c>
      <c r="L23" s="34"/>
    </row>
  </sheetData>
  <mergeCells count="9">
    <mergeCell ref="A1:L1"/>
    <mergeCell ref="A3:A5"/>
    <mergeCell ref="B3:B5"/>
    <mergeCell ref="C3:C5"/>
    <mergeCell ref="D3:D5"/>
    <mergeCell ref="E3:K3"/>
    <mergeCell ref="L3:L5"/>
    <mergeCell ref="K4:K5"/>
    <mergeCell ref="A2:C2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1"/>
  <sheetViews>
    <sheetView workbookViewId="0">
      <selection activeCell="G14" sqref="G14"/>
    </sheetView>
  </sheetViews>
  <sheetFormatPr defaultRowHeight="16.5"/>
  <cols>
    <col min="1" max="1" width="13.625" customWidth="1"/>
    <col min="2" max="2" width="11.625" customWidth="1"/>
    <col min="3" max="4" width="5.625" customWidth="1"/>
    <col min="5" max="10" width="8.625" customWidth="1"/>
    <col min="11" max="11" width="10.625" customWidth="1"/>
    <col min="12" max="12" width="21.625" customWidth="1"/>
  </cols>
  <sheetData>
    <row r="1" spans="1:12" ht="37.5" customHeight="1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25.5" customHeight="1">
      <c r="A2" s="50" t="s">
        <v>38</v>
      </c>
      <c r="B2" s="50"/>
      <c r="C2" s="50"/>
      <c r="D2" s="18"/>
      <c r="E2" s="18"/>
      <c r="F2" s="18"/>
      <c r="G2" s="18"/>
      <c r="H2" s="18"/>
      <c r="I2" s="18"/>
      <c r="J2" s="18"/>
      <c r="K2" s="18"/>
      <c r="L2" s="35" t="s">
        <v>27</v>
      </c>
    </row>
    <row r="3" spans="1:12" ht="21" customHeight="1">
      <c r="A3" s="47" t="s">
        <v>1</v>
      </c>
      <c r="B3" s="47" t="s">
        <v>2</v>
      </c>
      <c r="C3" s="47" t="s">
        <v>3</v>
      </c>
      <c r="D3" s="47" t="s">
        <v>4</v>
      </c>
      <c r="E3" s="48" t="s">
        <v>5</v>
      </c>
      <c r="F3" s="48"/>
      <c r="G3" s="48"/>
      <c r="H3" s="48"/>
      <c r="I3" s="48"/>
      <c r="J3" s="48"/>
      <c r="K3" s="48"/>
      <c r="L3" s="47" t="s">
        <v>6</v>
      </c>
    </row>
    <row r="4" spans="1:12" ht="21" customHeight="1">
      <c r="A4" s="47"/>
      <c r="B4" s="47"/>
      <c r="C4" s="47"/>
      <c r="D4" s="47"/>
      <c r="E4" s="37" t="s">
        <v>7</v>
      </c>
      <c r="F4" s="38"/>
      <c r="G4" s="37" t="s">
        <v>8</v>
      </c>
      <c r="H4" s="38"/>
      <c r="I4" s="37" t="s">
        <v>9</v>
      </c>
      <c r="J4" s="38"/>
      <c r="K4" s="47" t="s">
        <v>10</v>
      </c>
      <c r="L4" s="47"/>
    </row>
    <row r="5" spans="1:12" ht="21" customHeight="1">
      <c r="A5" s="47"/>
      <c r="B5" s="47"/>
      <c r="C5" s="47"/>
      <c r="D5" s="47"/>
      <c r="E5" s="39" t="s">
        <v>11</v>
      </c>
      <c r="F5" s="39" t="s">
        <v>12</v>
      </c>
      <c r="G5" s="39" t="s">
        <v>11</v>
      </c>
      <c r="H5" s="39" t="s">
        <v>12</v>
      </c>
      <c r="I5" s="39" t="s">
        <v>11</v>
      </c>
      <c r="J5" s="39" t="s">
        <v>12</v>
      </c>
      <c r="K5" s="47"/>
      <c r="L5" s="47"/>
    </row>
    <row r="6" spans="1:12" ht="21" customHeight="1">
      <c r="A6" s="19" t="s">
        <v>13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1" customHeight="1">
      <c r="A7" s="21" t="s">
        <v>14</v>
      </c>
      <c r="B7" s="2" t="s">
        <v>29</v>
      </c>
      <c r="C7" s="20" t="s">
        <v>15</v>
      </c>
      <c r="D7" s="20">
        <v>1</v>
      </c>
      <c r="E7" s="20">
        <v>7700</v>
      </c>
      <c r="F7" s="20">
        <f>E7</f>
        <v>7700</v>
      </c>
      <c r="G7" s="20"/>
      <c r="H7" s="20"/>
      <c r="I7" s="20"/>
      <c r="J7" s="20"/>
      <c r="K7" s="20">
        <f>F7</f>
        <v>7700</v>
      </c>
      <c r="L7" s="2" t="s">
        <v>52</v>
      </c>
    </row>
    <row r="8" spans="1:12" ht="21" customHeight="1">
      <c r="A8" s="21" t="s">
        <v>31</v>
      </c>
      <c r="B8" s="2" t="s">
        <v>48</v>
      </c>
      <c r="C8" s="20" t="s">
        <v>33</v>
      </c>
      <c r="D8" s="20">
        <v>1</v>
      </c>
      <c r="E8" s="20">
        <v>5000</v>
      </c>
      <c r="F8" s="20">
        <f>E8</f>
        <v>5000</v>
      </c>
      <c r="G8" s="20"/>
      <c r="H8" s="20">
        <v>0</v>
      </c>
      <c r="I8" s="20"/>
      <c r="J8" s="20">
        <v>0</v>
      </c>
      <c r="K8" s="20">
        <f>F8</f>
        <v>5000</v>
      </c>
      <c r="L8" s="2" t="s">
        <v>52</v>
      </c>
    </row>
    <row r="9" spans="1:12" ht="21" customHeight="1">
      <c r="A9" s="21"/>
      <c r="B9" s="2"/>
      <c r="C9" s="20"/>
      <c r="D9" s="20"/>
      <c r="E9" s="20"/>
      <c r="F9" s="20"/>
      <c r="G9" s="20"/>
      <c r="H9" s="20"/>
      <c r="I9" s="20"/>
      <c r="J9" s="20"/>
      <c r="K9" s="20"/>
      <c r="L9" s="2"/>
    </row>
    <row r="10" spans="1:12" ht="21" customHeight="1">
      <c r="A10" s="19" t="s">
        <v>16</v>
      </c>
      <c r="B10" s="22"/>
      <c r="C10" s="22"/>
      <c r="D10" s="22" t="s">
        <v>34</v>
      </c>
      <c r="E10" s="22"/>
      <c r="F10" s="22">
        <f>F7+F8+F9</f>
        <v>12700</v>
      </c>
      <c r="G10" s="22"/>
      <c r="H10" s="22">
        <v>0</v>
      </c>
      <c r="I10" s="22"/>
      <c r="J10" s="22">
        <v>0</v>
      </c>
      <c r="K10" s="22">
        <f>K7+K8+K9</f>
        <v>12700</v>
      </c>
      <c r="L10" s="16"/>
    </row>
    <row r="11" spans="1:12" ht="21" customHeight="1">
      <c r="A11" s="19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16"/>
    </row>
    <row r="12" spans="1:12" ht="21" customHeight="1">
      <c r="A12" s="19" t="s">
        <v>17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2" ht="21" customHeight="1">
      <c r="A13" s="21" t="s">
        <v>18</v>
      </c>
      <c r="B13" s="20" t="s">
        <v>19</v>
      </c>
      <c r="C13" s="20" t="s">
        <v>20</v>
      </c>
      <c r="D13" s="23">
        <v>0.01</v>
      </c>
      <c r="E13" s="20"/>
      <c r="F13" s="20"/>
      <c r="G13" s="17">
        <v>221506</v>
      </c>
      <c r="H13" s="20">
        <f>G13*D13</f>
        <v>2215.06</v>
      </c>
      <c r="I13" s="20"/>
      <c r="J13" s="20"/>
      <c r="K13" s="20">
        <f>H13</f>
        <v>2215.06</v>
      </c>
      <c r="L13" s="16" t="s">
        <v>34</v>
      </c>
    </row>
    <row r="14" spans="1:12" ht="21" customHeight="1">
      <c r="A14" s="21" t="s">
        <v>21</v>
      </c>
      <c r="B14" s="20" t="s">
        <v>22</v>
      </c>
      <c r="C14" s="20" t="s">
        <v>20</v>
      </c>
      <c r="D14" s="23">
        <v>0.02</v>
      </c>
      <c r="E14" s="20"/>
      <c r="F14" s="20">
        <v>0</v>
      </c>
      <c r="G14" s="17">
        <v>169804</v>
      </c>
      <c r="H14" s="20">
        <f>G14*D14</f>
        <v>3396.08</v>
      </c>
      <c r="I14" s="20"/>
      <c r="J14" s="20"/>
      <c r="K14" s="20">
        <f>H14</f>
        <v>3396.08</v>
      </c>
      <c r="L14" s="16" t="s">
        <v>34</v>
      </c>
    </row>
    <row r="15" spans="1:12" ht="21" customHeight="1">
      <c r="A15" s="24" t="s">
        <v>23</v>
      </c>
      <c r="B15" s="20" t="s">
        <v>24</v>
      </c>
      <c r="C15" s="20" t="s">
        <v>25</v>
      </c>
      <c r="D15" s="23">
        <v>5</v>
      </c>
      <c r="E15" s="20">
        <f>K10</f>
        <v>12700</v>
      </c>
      <c r="F15" s="20">
        <f>(E15*D15)/100</f>
        <v>635</v>
      </c>
      <c r="G15" s="20"/>
      <c r="H15" s="20"/>
      <c r="I15" s="20"/>
      <c r="J15" s="20"/>
      <c r="K15" s="20">
        <f>F15</f>
        <v>635</v>
      </c>
      <c r="L15" s="16" t="s">
        <v>34</v>
      </c>
    </row>
    <row r="16" spans="1:12" ht="21" customHeight="1">
      <c r="A16" s="19" t="s">
        <v>16</v>
      </c>
      <c r="B16" s="22"/>
      <c r="C16" s="22"/>
      <c r="D16" s="22"/>
      <c r="E16" s="22"/>
      <c r="F16" s="22">
        <f>F15</f>
        <v>635</v>
      </c>
      <c r="G16" s="22"/>
      <c r="H16" s="22">
        <f>H13+H14</f>
        <v>5611.1399999999994</v>
      </c>
      <c r="I16" s="22"/>
      <c r="J16" s="22">
        <v>0</v>
      </c>
      <c r="K16" s="22">
        <f>K13+K14+K15</f>
        <v>6246.1399999999994</v>
      </c>
      <c r="L16" s="20"/>
    </row>
    <row r="17" spans="1:12" ht="21" customHeight="1">
      <c r="A17" s="21"/>
      <c r="B17" s="22"/>
      <c r="C17" s="20"/>
      <c r="D17" s="20"/>
      <c r="E17" s="22"/>
      <c r="F17" s="22"/>
      <c r="G17" s="22"/>
      <c r="H17" s="22"/>
      <c r="I17" s="22"/>
      <c r="J17" s="22"/>
      <c r="K17" s="20"/>
      <c r="L17" s="22"/>
    </row>
    <row r="18" spans="1:12" ht="21" customHeight="1">
      <c r="A18" s="21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</row>
    <row r="19" spans="1:12" ht="21" customHeight="1">
      <c r="A19" s="21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</row>
    <row r="20" spans="1:12" ht="21" customHeight="1">
      <c r="A20" s="25"/>
      <c r="B20" s="26"/>
      <c r="C20" s="26"/>
      <c r="D20" s="27"/>
      <c r="E20" s="27"/>
      <c r="F20" s="28"/>
      <c r="G20" s="27"/>
      <c r="H20" s="28"/>
      <c r="I20" s="27"/>
      <c r="J20" s="28"/>
      <c r="K20" s="28"/>
      <c r="L20" s="29"/>
    </row>
    <row r="21" spans="1:12" ht="21" customHeight="1">
      <c r="A21" s="30" t="s">
        <v>26</v>
      </c>
      <c r="B21" s="31"/>
      <c r="C21" s="31"/>
      <c r="D21" s="32"/>
      <c r="E21" s="32"/>
      <c r="F21" s="33">
        <f>F10+F16</f>
        <v>13335</v>
      </c>
      <c r="G21" s="14"/>
      <c r="H21" s="33">
        <f>H16</f>
        <v>5611.1399999999994</v>
      </c>
      <c r="I21" s="14"/>
      <c r="J21" s="33" t="s">
        <v>37</v>
      </c>
      <c r="K21" s="33">
        <f>K10+K16</f>
        <v>18946.14</v>
      </c>
      <c r="L21" s="34"/>
    </row>
  </sheetData>
  <mergeCells count="9">
    <mergeCell ref="A1:L1"/>
    <mergeCell ref="A2:C2"/>
    <mergeCell ref="A3:A5"/>
    <mergeCell ref="B3:B5"/>
    <mergeCell ref="C3:C5"/>
    <mergeCell ref="D3:D5"/>
    <mergeCell ref="E3:K3"/>
    <mergeCell ref="L3:L5"/>
    <mergeCell ref="K4:K5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옹벽용(L형 양면)</vt:lpstr>
      <vt:lpstr>옹벽용(L형 단면)</vt:lpstr>
      <vt:lpstr>옹벽용(I형 양면)</vt:lpstr>
      <vt:lpstr>옹벽용(I형 단면)</vt:lpstr>
      <vt:lpstr>방현막용(단면)</vt:lpstr>
    </vt:vector>
  </TitlesOfParts>
  <Company>Black Edition SP3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Owner</cp:lastModifiedBy>
  <cp:lastPrinted>2014-09-15T07:42:41Z</cp:lastPrinted>
  <dcterms:created xsi:type="dcterms:W3CDTF">2010-05-20T01:46:58Z</dcterms:created>
  <dcterms:modified xsi:type="dcterms:W3CDTF">2025-05-22T00:52:23Z</dcterms:modified>
</cp:coreProperties>
</file>